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5" firstSheet="0" activeTab="2"/>
  </bookViews>
  <sheets>
    <sheet name="PRODUCTOS" sheetId="1" state="visible" r:id="rId2"/>
    <sheet name="CLIENTES" sheetId="2" state="visible" r:id="rId3"/>
    <sheet name="factura" sheetId="3" state="visible" r:id="rId4"/>
  </sheets>
  <definedNames>
    <definedName function="false" hidden="false" name="CLIENTE" vbProcedure="false">CLIENTES!$A$2:$G$7</definedName>
    <definedName function="false" hidden="false" name="PRODUCTO" vbProcedure="false">PRODUCTOS!$A$1:$H$6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<sst xmlns="http://schemas.openxmlformats.org/spreadsheetml/2006/main" count="68" uniqueCount="49">
  <si>
    <t>PRODUCTO</t>
  </si>
  <si>
    <t>CODIGO</t>
  </si>
  <si>
    <t>DESCRIPCION</t>
  </si>
  <si>
    <t>PRECIO</t>
  </si>
  <si>
    <t>SUBTOTAL</t>
  </si>
  <si>
    <t>DESCUENTO</t>
  </si>
  <si>
    <t>I.V.A</t>
  </si>
  <si>
    <t>TOTAL</t>
  </si>
  <si>
    <t>MONITOR</t>
  </si>
  <si>
    <t>NEGRO, 30X30</t>
  </si>
  <si>
    <t>CPU</t>
  </si>
  <si>
    <t>ECO, BLANCO</t>
  </si>
  <si>
    <t>MOUSE</t>
  </si>
  <si>
    <t>GRANDE, ROSA</t>
  </si>
  <si>
    <t>REGULADOR</t>
  </si>
  <si>
    <t>ECO, VERDE</t>
  </si>
  <si>
    <t>TECLADO</t>
  </si>
  <si>
    <t>PORTATIL</t>
  </si>
  <si>
    <t>CLAVE</t>
  </si>
  <si>
    <t>NOMBRE</t>
  </si>
  <si>
    <t>APELLIDO</t>
  </si>
  <si>
    <t>DOMICILIO</t>
  </si>
  <si>
    <t>COLONIA</t>
  </si>
  <si>
    <t>TEL</t>
  </si>
  <si>
    <t>CIUDAD</t>
  </si>
  <si>
    <t>GINA </t>
  </si>
  <si>
    <t>CORTES</t>
  </si>
  <si>
    <t>AV. PATRIA #98</t>
  </si>
  <si>
    <t>JARDINES UNIVERSIDAD</t>
  </si>
  <si>
    <t>GUADALAJARA</t>
  </si>
  <si>
    <t>MAURICIO</t>
  </si>
  <si>
    <t>WITTSILOPONSTLI</t>
  </si>
  <si>
    <t>AV.RAFAEL SANZIO #67</t>
  </si>
  <si>
    <t>CIUDAD GRANJA</t>
  </si>
  <si>
    <t>CARLOS</t>
  </si>
  <si>
    <t>QUIQUI</t>
  </si>
  <si>
    <t>SENDEROS LAS MORAS #43</t>
  </si>
  <si>
    <t>SENDEROS LAS MORAS</t>
  </si>
  <si>
    <t>NATALIA  </t>
  </si>
  <si>
    <t>ALONSO</t>
  </si>
  <si>
    <t>AV. VALLARTA#234</t>
  </si>
  <si>
    <t>JARDINES VALLARTA</t>
  </si>
  <si>
    <t>EDUARDO </t>
  </si>
  <si>
    <t>MARQUEZ</t>
  </si>
  <si>
    <t>AV. LAZARO CARDENAS 567</t>
  </si>
  <si>
    <t>PLAZA GUADALUPE</t>
  </si>
  <si>
    <t>COMPU GINA</t>
  </si>
  <si>
    <t>FECHA</t>
  </si>
  <si>
    <t>GC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</si>
</sst>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@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99FF66"/>
        <bgColor rgb="FF99CC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1065600</xdr:colOff>
      <xdr:row>9</xdr:row>
      <xdr:rowOff>95040</xdr:rowOff>
    </xdr:to>
    <xdr:pic>
      <xdr:nvPicPr>
        <xdr:cNvPr id="0" name="Imagen 1" descr=""/>
        <xdr:cNvPicPr/>
      </xdr:nvPicPr>
      <xdr:blipFill>
        <a:blip r:embed="rId1"/>
        <a:stretch>
          <a:fillRect/>
        </a:stretch>
      </xdr:blipFill>
      <xdr:spPr>
        <a:xfrm>
          <a:off x="0" y="0"/>
          <a:ext cx="2072520" cy="15577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4.4642857142857"/>
    <col collapsed="false" hidden="false" max="2" min="2" style="0" width="11.5204081632653"/>
    <col collapsed="false" hidden="false" max="3" min="3" style="0" width="19.7908163265306"/>
    <col collapsed="false" hidden="false" max="1025" min="4" style="0" width="11.5204081632653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customFormat="false" ht="12.8" hidden="false" customHeight="false" outlineLevel="0" collapsed="false">
      <c r="A2" s="2" t="s">
        <v>8</v>
      </c>
      <c r="B2" s="2" t="n">
        <v>3120</v>
      </c>
      <c r="C2" s="2" t="s">
        <v>9</v>
      </c>
      <c r="D2" s="2" t="n">
        <v>2000</v>
      </c>
      <c r="E2" s="2" t="n">
        <v>2000</v>
      </c>
      <c r="F2" s="2" t="n">
        <v>0</v>
      </c>
      <c r="G2" s="0" t="n">
        <f aca="false">D2*16/100</f>
        <v>320</v>
      </c>
      <c r="H2" s="2" t="n">
        <f aca="false">E2+G2</f>
        <v>2320</v>
      </c>
    </row>
    <row r="3" customFormat="false" ht="12.8" hidden="false" customHeight="false" outlineLevel="0" collapsed="false">
      <c r="A3" s="2" t="s">
        <v>10</v>
      </c>
      <c r="B3" s="2" t="n">
        <v>2546</v>
      </c>
      <c r="C3" s="2" t="s">
        <v>11</v>
      </c>
      <c r="D3" s="2" t="n">
        <v>1000</v>
      </c>
      <c r="E3" s="2" t="n">
        <v>1000</v>
      </c>
      <c r="F3" s="2" t="n">
        <v>0</v>
      </c>
      <c r="G3" s="0" t="n">
        <f aca="false">D3*16/100</f>
        <v>160</v>
      </c>
      <c r="H3" s="2" t="n">
        <f aca="false">E3+G3</f>
        <v>1160</v>
      </c>
    </row>
    <row r="4" customFormat="false" ht="12.8" hidden="false" customHeight="false" outlineLevel="0" collapsed="false">
      <c r="A4" s="2" t="s">
        <v>12</v>
      </c>
      <c r="B4" s="2" t="n">
        <v>3333</v>
      </c>
      <c r="C4" s="2" t="s">
        <v>13</v>
      </c>
      <c r="D4" s="2" t="n">
        <v>400</v>
      </c>
      <c r="E4" s="2" t="n">
        <v>400</v>
      </c>
      <c r="F4" s="2" t="n">
        <v>0</v>
      </c>
      <c r="G4" s="0" t="n">
        <f aca="false">D4*16/100</f>
        <v>64</v>
      </c>
      <c r="H4" s="2" t="n">
        <f aca="false">E4+G4</f>
        <v>464</v>
      </c>
    </row>
    <row r="5" customFormat="false" ht="12.8" hidden="false" customHeight="false" outlineLevel="0" collapsed="false">
      <c r="A5" s="2" t="s">
        <v>14</v>
      </c>
      <c r="B5" s="2" t="n">
        <v>2165</v>
      </c>
      <c r="C5" s="2" t="s">
        <v>15</v>
      </c>
      <c r="D5" s="2" t="n">
        <v>700</v>
      </c>
      <c r="E5" s="2" t="n">
        <v>700</v>
      </c>
      <c r="F5" s="2" t="n">
        <v>0</v>
      </c>
      <c r="G5" s="0" t="n">
        <f aca="false">D5*16/100</f>
        <v>112</v>
      </c>
      <c r="H5" s="2" t="n">
        <f aca="false">E5+G5</f>
        <v>812</v>
      </c>
    </row>
    <row r="6" customFormat="false" ht="12.8" hidden="false" customHeight="false" outlineLevel="0" collapsed="false">
      <c r="A6" s="2" t="s">
        <v>16</v>
      </c>
      <c r="B6" s="2" t="n">
        <v>9639</v>
      </c>
      <c r="C6" s="2" t="s">
        <v>17</v>
      </c>
      <c r="D6" s="2" t="n">
        <v>800</v>
      </c>
      <c r="E6" s="2" t="n">
        <v>800</v>
      </c>
      <c r="F6" s="2" t="n">
        <v>0</v>
      </c>
      <c r="G6" s="0" t="n">
        <f aca="false">D6*16/100</f>
        <v>128</v>
      </c>
      <c r="H6" s="2" t="n">
        <f aca="false">E6+G6</f>
        <v>928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C30" activeCellId="0" sqref="C30"/>
    </sheetView>
  </sheetViews>
  <sheetFormatPr defaultRowHeight="12.8"/>
  <cols>
    <col collapsed="false" hidden="false" max="1" min="1" style="0" width="14.6530612244898"/>
    <col collapsed="false" hidden="false" max="2" min="2" style="0" width="19.9795918367347"/>
    <col collapsed="false" hidden="false" max="3" min="3" style="0" width="20.3673469387755"/>
    <col collapsed="false" hidden="false" max="4" min="4" style="0" width="30.4540816326531"/>
    <col collapsed="false" hidden="false" max="5" min="5" style="0" width="24.1734693877551"/>
    <col collapsed="false" hidden="false" max="6" min="6" style="0" width="11.5204081632653"/>
    <col collapsed="false" hidden="false" max="7" min="7" style="0" width="16.5612244897959"/>
    <col collapsed="false" hidden="false" max="8" min="8" style="0" width="15.6071428571429"/>
    <col collapsed="false" hidden="false" max="10" min="9" style="0" width="11.5204081632653"/>
    <col collapsed="false" hidden="false" max="11" min="11" style="0" width="14.0816326530612"/>
    <col collapsed="false" hidden="false" max="13" min="12" style="0" width="11.5204081632653"/>
    <col collapsed="false" hidden="false" max="14" min="14" style="0" width="13.5102040816327"/>
    <col collapsed="false" hidden="false" max="1025" min="15" style="0" width="11.5204081632653"/>
  </cols>
  <sheetData>
    <row r="2" customFormat="false" ht="12.8" hidden="false" customHeight="false" outlineLevel="0" collapsed="false">
      <c r="A2" s="1" t="s">
        <v>18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23</v>
      </c>
      <c r="G2" s="1" t="s">
        <v>24</v>
      </c>
    </row>
    <row r="3" customFormat="false" ht="12.8" hidden="false" customHeight="false" outlineLevel="0" collapsed="false">
      <c r="A3" s="2" t="str">
        <f aca="false">CONCATENATE(LEFT(B3,1),LEFT(C3,1))</f>
        <v>GC</v>
      </c>
      <c r="B3" s="2" t="s">
        <v>25</v>
      </c>
      <c r="C3" s="2" t="s">
        <v>26</v>
      </c>
      <c r="D3" s="2" t="s">
        <v>27</v>
      </c>
      <c r="E3" s="2" t="s">
        <v>28</v>
      </c>
      <c r="F3" s="2" t="n">
        <v>30625102</v>
      </c>
      <c r="G3" s="2" t="s">
        <v>29</v>
      </c>
    </row>
    <row r="4" customFormat="false" ht="12.8" hidden="false" customHeight="false" outlineLevel="0" collapsed="false">
      <c r="A4" s="2" t="str">
        <f aca="false">CONCATENATE(LEFT(B4,1),LEFT(C4,1))</f>
        <v>MW</v>
      </c>
      <c r="B4" s="2" t="s">
        <v>30</v>
      </c>
      <c r="C4" s="2" t="s">
        <v>31</v>
      </c>
      <c r="D4" s="2" t="s">
        <v>32</v>
      </c>
      <c r="E4" s="2" t="s">
        <v>33</v>
      </c>
      <c r="F4" s="2" t="n">
        <v>30289542</v>
      </c>
      <c r="G4" s="2" t="s">
        <v>29</v>
      </c>
    </row>
    <row r="5" customFormat="false" ht="12.8" hidden="false" customHeight="false" outlineLevel="0" collapsed="false">
      <c r="A5" s="2" t="str">
        <f aca="false">CONCATENATE(LEFT(B5,1),LEFT(C5,1))</f>
        <v>CQ</v>
      </c>
      <c r="B5" s="2" t="s">
        <v>34</v>
      </c>
      <c r="C5" s="2" t="s">
        <v>35</v>
      </c>
      <c r="D5" s="2" t="s">
        <v>36</v>
      </c>
      <c r="E5" s="2" t="s">
        <v>37</v>
      </c>
      <c r="F5" s="2" t="n">
        <v>36362058</v>
      </c>
      <c r="G5" s="2" t="s">
        <v>29</v>
      </c>
    </row>
    <row r="6" customFormat="false" ht="12.8" hidden="false" customHeight="false" outlineLevel="0" collapsed="false">
      <c r="A6" s="2" t="str">
        <f aca="false">CONCATENATE(LEFT(B6,1),LEFT(C6,1))</f>
        <v>NA</v>
      </c>
      <c r="B6" s="2" t="s">
        <v>38</v>
      </c>
      <c r="C6" s="2" t="s">
        <v>39</v>
      </c>
      <c r="D6" s="2" t="s">
        <v>40</v>
      </c>
      <c r="E6" s="2" t="s">
        <v>41</v>
      </c>
      <c r="F6" s="2" t="n">
        <v>30665304</v>
      </c>
      <c r="G6" s="2" t="s">
        <v>29</v>
      </c>
    </row>
    <row r="7" customFormat="false" ht="12.8" hidden="false" customHeight="false" outlineLevel="0" collapsed="false">
      <c r="A7" s="2" t="str">
        <f aca="false">CONCATENATE(LEFT(B7,1),LEFT(C7,1))</f>
        <v>EM</v>
      </c>
      <c r="B7" s="2" t="s">
        <v>42</v>
      </c>
      <c r="C7" s="2" t="s">
        <v>43</v>
      </c>
      <c r="D7" s="2" t="s">
        <v>44</v>
      </c>
      <c r="E7" s="2" t="s">
        <v>45</v>
      </c>
      <c r="F7" s="2" t="n">
        <v>33215202</v>
      </c>
      <c r="G7" s="2" t="s">
        <v>29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D3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3" zoomScaleNormal="73" zoomScalePageLayoutView="100" workbookViewId="0">
      <selection pane="topLeft" activeCell="B27" activeCellId="0" sqref="B27"/>
    </sheetView>
  </sheetViews>
  <sheetFormatPr defaultRowHeight="12.8"/>
  <cols>
    <col collapsed="false" hidden="false" max="1" min="1" style="0" width="14.2755102040816"/>
    <col collapsed="false" hidden="false" max="2" min="2" style="0" width="16.5612244897959"/>
    <col collapsed="false" hidden="false" max="3" min="3" style="0" width="11.5204081632653"/>
    <col collapsed="false" hidden="false" max="4" min="4" style="0" width="14.0816326530612"/>
    <col collapsed="false" hidden="false" max="1025" min="5" style="0" width="11.5204081632653"/>
  </cols>
  <sheetData>
    <row r="5" customFormat="false" ht="12.8" hidden="false" customHeight="false" outlineLevel="0" collapsed="false">
      <c r="D5" s="0" t="s">
        <v>46</v>
      </c>
    </row>
    <row r="14" customFormat="false" ht="12.8" hidden="false" customHeight="false" outlineLevel="0" collapsed="false">
      <c r="C14" s="1" t="s">
        <v>47</v>
      </c>
      <c r="D14" s="3" t="n">
        <v>42867</v>
      </c>
    </row>
    <row r="17" customFormat="false" ht="12.8" hidden="false" customHeight="false" outlineLevel="0" collapsed="false">
      <c r="A17" s="1" t="s">
        <v>18</v>
      </c>
      <c r="B17" s="4" t="s">
        <v>48</v>
      </c>
    </row>
    <row r="18" customFormat="false" ht="12.8" hidden="false" customHeight="false" outlineLevel="0" collapsed="false">
      <c r="A18" s="1" t="s">
        <v>19</v>
      </c>
      <c r="B18" s="2" t="str">
        <f aca="false">VLOOKUP(B17,CLIENTE,2)</f>
        <v>GINA </v>
      </c>
    </row>
    <row r="19" customFormat="false" ht="12.8" hidden="false" customHeight="false" outlineLevel="0" collapsed="false">
      <c r="A19" s="1" t="s">
        <v>21</v>
      </c>
      <c r="B19" s="2" t="str">
        <f aca="false">VLOOKUP(B17,CLIENTE,4)</f>
        <v>AV. PATRIA #98</v>
      </c>
    </row>
    <row r="20" customFormat="false" ht="12.8" hidden="false" customHeight="false" outlineLevel="0" collapsed="false">
      <c r="A20" s="1" t="s">
        <v>22</v>
      </c>
      <c r="B20" s="2" t="str">
        <f aca="false">VLOOKUP(B17,CLIENTE,5)</f>
        <v>JARDINES UNIVERSIDAD</v>
      </c>
    </row>
    <row r="21" customFormat="false" ht="12.8" hidden="false" customHeight="false" outlineLevel="0" collapsed="false">
      <c r="A21" s="1" t="s">
        <v>23</v>
      </c>
      <c r="B21" s="2" t="n">
        <f aca="false">VLOOKUP(B17,CLIENTE,6)</f>
        <v>30625102</v>
      </c>
    </row>
    <row r="22" customFormat="false" ht="12.8" hidden="false" customHeight="false" outlineLevel="0" collapsed="false">
      <c r="A22" s="1" t="s">
        <v>24</v>
      </c>
      <c r="B22" s="2" t="str">
        <f aca="false">VLOOKUP(B17,CLIENTE,7)</f>
        <v>GUADALAJARA</v>
      </c>
    </row>
    <row r="23" customFormat="false" ht="12.8" hidden="false" customHeight="false" outlineLevel="0" collapsed="false">
      <c r="A23" s="1"/>
      <c r="B23" s="2"/>
    </row>
    <row r="24" customFormat="false" ht="12.8" hidden="false" customHeight="false" outlineLevel="0" collapsed="false">
      <c r="A24" s="1"/>
      <c r="B24" s="2"/>
    </row>
    <row r="25" customFormat="false" ht="12.8" hidden="false" customHeight="false" outlineLevel="0" collapsed="false">
      <c r="A25" s="1"/>
      <c r="B25" s="2"/>
    </row>
    <row r="26" customFormat="false" ht="12.8" hidden="false" customHeight="false" outlineLevel="0" collapsed="false">
      <c r="A26" s="1" t="s">
        <v>0</v>
      </c>
      <c r="B26" s="2" t="s">
        <v>16</v>
      </c>
    </row>
    <row r="27" customFormat="false" ht="12.8" hidden="false" customHeight="false" outlineLevel="0" collapsed="false">
      <c r="A27" s="1" t="s">
        <v>1</v>
      </c>
      <c r="B27" s="2" t="n">
        <f aca="false">VLOOKUP(B26,PRODUCTO,2)</f>
        <v>9639</v>
      </c>
    </row>
    <row r="28" customFormat="false" ht="12.8" hidden="false" customHeight="false" outlineLevel="0" collapsed="false">
      <c r="A28" s="1" t="s">
        <v>2</v>
      </c>
      <c r="B28" s="2" t="str">
        <f aca="false">VLOOKUP(B26,PRODUCTO,3)</f>
        <v>PORTATIL</v>
      </c>
    </row>
    <row r="29" customFormat="false" ht="12.8" hidden="false" customHeight="false" outlineLevel="0" collapsed="false">
      <c r="A29" s="1" t="s">
        <v>3</v>
      </c>
      <c r="B29" s="2" t="n">
        <f aca="false">VLOOKUP(B26,PRODUCTO,4)</f>
        <v>800</v>
      </c>
    </row>
    <row r="30" customFormat="false" ht="12.8" hidden="false" customHeight="false" outlineLevel="0" collapsed="false">
      <c r="A30" s="1" t="s">
        <v>4</v>
      </c>
      <c r="B30" s="2" t="n">
        <f aca="false">VLOOKUP(B26,PRODUCTO,5)</f>
        <v>800</v>
      </c>
    </row>
    <row r="31" customFormat="false" ht="12.8" hidden="false" customHeight="false" outlineLevel="0" collapsed="false">
      <c r="A31" s="1" t="s">
        <v>5</v>
      </c>
      <c r="B31" s="2" t="n">
        <f aca="false">VLOOKUP(B26,PRODUCTO,6)</f>
        <v>0</v>
      </c>
    </row>
    <row r="32" customFormat="false" ht="12.8" hidden="false" customHeight="false" outlineLevel="0" collapsed="false">
      <c r="A32" s="1" t="s">
        <v>6</v>
      </c>
      <c r="B32" s="2" t="n">
        <f aca="false">VLOOKUP(B26,PRODUCTO,7)</f>
        <v>128</v>
      </c>
    </row>
    <row r="33" customFormat="false" ht="12.8" hidden="false" customHeight="false" outlineLevel="0" collapsed="false">
      <c r="A33" s="1" t="s">
        <v>7</v>
      </c>
      <c r="B33" s="2" t="n">
        <f aca="false">VLOOKUP(B26,PRODUCTO,8)</f>
        <v>928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1314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2017-05-12T07:33:05Z</dcterms:created>
  <dc:language>es-MX</dc:language>
  <dcterms:modified xsi:type="dcterms:W3CDTF">2017-05-12T09:28:32Z</dcterms:modified>
  <cp:revision>1</cp:revision>
</cp:coreProperties>
</file>