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MINA_2" sheetId="1" r:id="rId1"/>
    <sheet name="NOMINA" sheetId="2" r:id="rId2"/>
  </sheets>
  <definedNames>
    <definedName name="A">'NOMINA_2'!$D$3</definedName>
    <definedName name="B">'NOMINA_2'!$D$4</definedName>
    <definedName name="HR">'NOMINA_2'!$L$8:$L$17</definedName>
    <definedName name="HT">'NOMINA_2'!$M$8:$M$17</definedName>
    <definedName name="JL">'NOMINA_2'!$F$3</definedName>
    <definedName name="NOC">'NOMINA_2'!$D$5</definedName>
  </definedNames>
  <calcPr fullCalcOnLoad="1"/>
</workbook>
</file>

<file path=xl/sharedStrings.xml><?xml version="1.0" encoding="utf-8"?>
<sst xmlns="http://schemas.openxmlformats.org/spreadsheetml/2006/main" count="156" uniqueCount="59">
  <si>
    <t>TURNO</t>
  </si>
  <si>
    <t xml:space="preserve"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</si>
  <si>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</si>
  <si>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</si>
  <si>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</si>
  <si>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</si>
  <si>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</si>
  <si>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</si>
  <si>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</si>
  <si>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</si>
  <si>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</si>
  <si>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</si>
  <si>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</si>
  <si>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</si>
  <si>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</si>
  <si>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</si>
  <si>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</si>
  <si>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</si>
  <si>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</si>
  <si>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</si>
  <si>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</si>
  <si>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</si>
  <si>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</si>
  <si>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</si>
  <si>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</si>
  <si>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</si>
  <si>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</si>
  <si>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</si>
  <si>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</si>
  <si>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</si>
  <si>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</si>
  <si>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</si>
  <si>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 xml:space="preserve"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</si>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</sst>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2">
    <font>
      <sz val="10"/>
      <name val="Arial"/>
      <family val="0"/>
    </font>
    <font>
      <sz val="12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 applyProtection="1">
      <alignment/>
      <protection/>
    </xf>
    <xf numFmtId="167" fontId="1" fillId="0" borderId="1" xfId="0" applyNumberFormat="1" applyFont="1" applyFill="1" applyBorder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4" fontId="1" fillId="4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="64" zoomScaleNormal="64" zoomScaleSheetLayoutView="10" workbookViewId="0" topLeftCell="A1">
      <selection activeCell="O13" sqref="O1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3.7109375" style="1" customWidth="1"/>
    <col min="4" max="4" width="11.421875" style="1" customWidth="1"/>
    <col min="5" max="5" width="13.00390625" style="1" customWidth="1"/>
    <col min="6" max="7" width="19.14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6.57421875" style="1" customWidth="1"/>
    <col min="13" max="13" width="13.8515625" style="1" customWidth="1"/>
    <col min="14" max="14" width="16.28125" style="1" customWidth="1"/>
    <col min="15" max="15" width="15.8515625" style="1" customWidth="1"/>
    <col min="16" max="16" width="15.421875" style="1" customWidth="1"/>
    <col min="17" max="17" width="15.00390625" style="1" customWidth="1"/>
    <col min="18" max="16384" width="11.421875" style="1" customWidth="1"/>
  </cols>
  <sheetData>
    <row r="2" spans="2:13" ht="16.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6.5">
      <c r="B3" s="4" t="s">
        <v>3</v>
      </c>
      <c r="C3" s="5" t="s">
        <v>4</v>
      </c>
      <c r="D3" s="5">
        <v>18</v>
      </c>
      <c r="F3" s="4">
        <v>48</v>
      </c>
      <c r="G3" s="4"/>
      <c r="I3" s="4" t="s">
        <v>3</v>
      </c>
      <c r="J3" s="6"/>
      <c r="L3" s="3"/>
      <c r="M3" s="3"/>
    </row>
    <row r="4" spans="2:13" ht="16.5">
      <c r="B4" s="4" t="s">
        <v>5</v>
      </c>
      <c r="C4" s="5" t="s">
        <v>6</v>
      </c>
      <c r="D4" s="5">
        <v>14</v>
      </c>
      <c r="I4" s="4" t="s">
        <v>5</v>
      </c>
      <c r="J4" s="6"/>
      <c r="L4" s="3"/>
      <c r="M4" s="3"/>
    </row>
    <row r="5" spans="2:13" ht="16.5">
      <c r="B5" s="4" t="s">
        <v>7</v>
      </c>
      <c r="C5" s="5" t="s">
        <v>8</v>
      </c>
      <c r="D5" s="5">
        <v>20</v>
      </c>
      <c r="I5" s="4" t="s">
        <v>7</v>
      </c>
      <c r="J5" s="6"/>
      <c r="L5" s="3"/>
      <c r="M5" s="3"/>
    </row>
    <row r="6" ht="11.25" customHeight="1"/>
    <row r="7" spans="2:18" ht="58.5" customHeight="1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spans="2:17" ht="16.5">
      <c r="B8" s="5" t="str">
        <f aca="true" t="shared" si="0" ref="B8:B17">CONCATENATE(LEFT(C8,1),LEFT(D8,1),LEFT(E8,1))</f>
        <v>HCR</v>
      </c>
      <c r="C8" s="5" t="s">
        <v>24</v>
      </c>
      <c r="D8" s="5" t="s">
        <v>25</v>
      </c>
      <c r="E8" s="5" t="s">
        <v>26</v>
      </c>
      <c r="F8" s="9">
        <v>27626</v>
      </c>
      <c r="G8" s="9" t="s">
        <v>27</v>
      </c>
      <c r="H8" s="5">
        <f aca="true" ca="1" t="shared" si="1" ref="H8:H17">YEAR(TODAY())-YEAR(F8)</f>
        <v>42</v>
      </c>
      <c r="I8" s="10">
        <v>35431</v>
      </c>
      <c r="J8" s="5">
        <f aca="true" ca="1" t="shared" si="2" ref="J8:J17">YEAR(TODAY())-YEAR(I8)</f>
        <v>20</v>
      </c>
      <c r="K8" s="5" t="s">
        <v>3</v>
      </c>
      <c r="L8" s="5" t="str">
        <f aca="true" t="shared" si="3" ref="L8:L17">IF(K8="A",C$3,IF(K8="B",C$4,C$5))</f>
        <v>MATUTINO</v>
      </c>
      <c r="M8" s="4">
        <v>52</v>
      </c>
      <c r="N8" s="5">
        <f aca="true" t="shared" si="4" ref="N8:N17">IF(HT&gt;48,HT-48,0)</f>
        <v>4</v>
      </c>
      <c r="O8" s="11"/>
      <c r="P8" s="11"/>
      <c r="Q8" s="11"/>
    </row>
    <row r="9" spans="2:17" ht="16.5">
      <c r="B9" s="5" t="str">
        <f t="shared" si="0"/>
        <v>JGS</v>
      </c>
      <c r="C9" s="5" t="s">
        <v>28</v>
      </c>
      <c r="D9" s="5" t="s">
        <v>29</v>
      </c>
      <c r="E9" s="5" t="s">
        <v>30</v>
      </c>
      <c r="F9" s="9">
        <v>28257</v>
      </c>
      <c r="G9" s="9" t="s">
        <v>31</v>
      </c>
      <c r="H9" s="5">
        <f ca="1" t="shared" si="1"/>
        <v>40</v>
      </c>
      <c r="I9" s="10">
        <v>35555</v>
      </c>
      <c r="J9" s="5">
        <f ca="1" t="shared" si="2"/>
        <v>20</v>
      </c>
      <c r="K9" s="5" t="s">
        <v>7</v>
      </c>
      <c r="L9" s="5" t="str">
        <f t="shared" si="3"/>
        <v>NOCTURNO</v>
      </c>
      <c r="M9" s="4">
        <v>48</v>
      </c>
      <c r="N9" s="5">
        <f t="shared" si="4"/>
        <v>0</v>
      </c>
      <c r="O9" s="11"/>
      <c r="P9" s="11"/>
      <c r="Q9" s="11"/>
    </row>
    <row r="10" spans="2:17" ht="16.5">
      <c r="B10" s="5" t="str">
        <f t="shared" si="0"/>
        <v>IMR</v>
      </c>
      <c r="C10" s="5" t="s">
        <v>32</v>
      </c>
      <c r="D10" s="5" t="s">
        <v>33</v>
      </c>
      <c r="E10" s="5" t="s">
        <v>34</v>
      </c>
      <c r="F10" s="9">
        <v>25702</v>
      </c>
      <c r="G10" s="9" t="s">
        <v>35</v>
      </c>
      <c r="H10" s="5">
        <f ca="1" t="shared" si="1"/>
        <v>47</v>
      </c>
      <c r="I10" s="10">
        <v>33666</v>
      </c>
      <c r="J10" s="5">
        <f ca="1" t="shared" si="2"/>
        <v>25</v>
      </c>
      <c r="K10" s="5" t="s">
        <v>5</v>
      </c>
      <c r="L10" s="5" t="str">
        <f t="shared" si="3"/>
        <v>VESPERTINO</v>
      </c>
      <c r="M10" s="4">
        <v>45</v>
      </c>
      <c r="N10" s="5">
        <f t="shared" si="4"/>
        <v>0</v>
      </c>
      <c r="O10" s="11"/>
      <c r="P10" s="11"/>
      <c r="Q10" s="11"/>
    </row>
    <row r="11" spans="2:17" ht="16.5">
      <c r="B11" s="5" t="str">
        <f t="shared" si="0"/>
        <v>DGP</v>
      </c>
      <c r="C11" s="5" t="s">
        <v>36</v>
      </c>
      <c r="D11" s="5" t="s">
        <v>37</v>
      </c>
      <c r="E11" s="5" t="s">
        <v>38</v>
      </c>
      <c r="F11" s="9">
        <v>24961</v>
      </c>
      <c r="G11" s="5" t="s">
        <v>31</v>
      </c>
      <c r="H11" s="5">
        <f ca="1" t="shared" si="1"/>
        <v>49</v>
      </c>
      <c r="I11" s="10">
        <v>35189</v>
      </c>
      <c r="J11" s="5">
        <f ca="1" t="shared" si="2"/>
        <v>21</v>
      </c>
      <c r="K11" s="5" t="s">
        <v>5</v>
      </c>
      <c r="L11" s="5" t="str">
        <f t="shared" si="3"/>
        <v>VESPERTINO</v>
      </c>
      <c r="M11" s="4">
        <v>40</v>
      </c>
      <c r="N11" s="5">
        <f t="shared" si="4"/>
        <v>0</v>
      </c>
      <c r="O11" s="11"/>
      <c r="P11" s="11"/>
      <c r="Q11" s="11"/>
    </row>
    <row r="12" spans="2:17" ht="16.5">
      <c r="B12" s="5" t="str">
        <f t="shared" si="0"/>
        <v>MJD</v>
      </c>
      <c r="C12" s="5" t="s">
        <v>39</v>
      </c>
      <c r="D12" s="5" t="s">
        <v>40</v>
      </c>
      <c r="E12" s="5" t="s">
        <v>41</v>
      </c>
      <c r="F12" s="12">
        <v>29422</v>
      </c>
      <c r="G12" s="5" t="s">
        <v>31</v>
      </c>
      <c r="H12" s="5">
        <f ca="1" t="shared" si="1"/>
        <v>37</v>
      </c>
      <c r="I12" s="10">
        <v>35190</v>
      </c>
      <c r="J12" s="5">
        <f ca="1" t="shared" si="2"/>
        <v>21</v>
      </c>
      <c r="K12" s="5" t="s">
        <v>3</v>
      </c>
      <c r="L12" s="5" t="str">
        <f t="shared" si="3"/>
        <v>MATUTINO</v>
      </c>
      <c r="M12" s="4">
        <v>50</v>
      </c>
      <c r="N12" s="5">
        <f t="shared" si="4"/>
        <v>2</v>
      </c>
      <c r="O12" s="11"/>
      <c r="P12" s="11"/>
      <c r="Q12" s="11"/>
    </row>
    <row r="13" spans="2:17" ht="16.5">
      <c r="B13" s="5" t="str">
        <f t="shared" si="0"/>
        <v>YSS</v>
      </c>
      <c r="C13" s="5" t="s">
        <v>42</v>
      </c>
      <c r="D13" s="5" t="s">
        <v>43</v>
      </c>
      <c r="E13" s="5" t="s">
        <v>44</v>
      </c>
      <c r="F13" s="9">
        <v>31220</v>
      </c>
      <c r="G13" s="5" t="s">
        <v>45</v>
      </c>
      <c r="H13" s="5">
        <f ca="1" t="shared" si="1"/>
        <v>32</v>
      </c>
      <c r="I13" s="10">
        <v>33056</v>
      </c>
      <c r="J13" s="5">
        <f ca="1" t="shared" si="2"/>
        <v>27</v>
      </c>
      <c r="K13" s="5" t="s">
        <v>7</v>
      </c>
      <c r="L13" s="5" t="str">
        <f t="shared" si="3"/>
        <v>NOCTURNO</v>
      </c>
      <c r="M13" s="4">
        <v>49</v>
      </c>
      <c r="N13" s="5">
        <f t="shared" si="4"/>
        <v>1</v>
      </c>
      <c r="O13" s="11"/>
      <c r="P13" s="11"/>
      <c r="Q13" s="11"/>
    </row>
    <row r="14" spans="2:17" ht="16.5">
      <c r="B14" s="5" t="str">
        <f t="shared" si="0"/>
        <v>AMD</v>
      </c>
      <c r="C14" s="5" t="s">
        <v>46</v>
      </c>
      <c r="D14" s="5" t="s">
        <v>47</v>
      </c>
      <c r="E14" s="5" t="s">
        <v>48</v>
      </c>
      <c r="F14" s="9">
        <v>25357</v>
      </c>
      <c r="G14" s="5" t="s">
        <v>27</v>
      </c>
      <c r="H14" s="5">
        <f ca="1" t="shared" si="1"/>
        <v>48</v>
      </c>
      <c r="I14" s="10">
        <v>31272</v>
      </c>
      <c r="J14" s="5">
        <f ca="1" t="shared" si="2"/>
        <v>32</v>
      </c>
      <c r="K14" s="5" t="s">
        <v>5</v>
      </c>
      <c r="L14" s="5" t="str">
        <f t="shared" si="3"/>
        <v>VESPERTINO</v>
      </c>
      <c r="M14" s="4">
        <v>54</v>
      </c>
      <c r="N14" s="5">
        <f t="shared" si="4"/>
        <v>6</v>
      </c>
      <c r="O14" s="11"/>
      <c r="P14" s="11"/>
      <c r="Q14" s="11"/>
    </row>
    <row r="15" spans="2:17" ht="16.5">
      <c r="B15" s="5" t="str">
        <f t="shared" si="0"/>
        <v>MBN</v>
      </c>
      <c r="C15" s="5" t="s">
        <v>49</v>
      </c>
      <c r="D15" s="5" t="s">
        <v>50</v>
      </c>
      <c r="E15" s="5" t="s">
        <v>51</v>
      </c>
      <c r="F15" s="9">
        <v>28551</v>
      </c>
      <c r="G15" s="5" t="s">
        <v>52</v>
      </c>
      <c r="H15" s="5">
        <f ca="1" t="shared" si="1"/>
        <v>39</v>
      </c>
      <c r="I15" s="10">
        <v>33169</v>
      </c>
      <c r="J15" s="5">
        <f ca="1" t="shared" si="2"/>
        <v>27</v>
      </c>
      <c r="K15" s="5" t="s">
        <v>3</v>
      </c>
      <c r="L15" s="5" t="str">
        <f t="shared" si="3"/>
        <v>MATUTINO</v>
      </c>
      <c r="M15" s="4">
        <v>48</v>
      </c>
      <c r="N15" s="5">
        <f t="shared" si="4"/>
        <v>0</v>
      </c>
      <c r="O15" s="11"/>
      <c r="P15" s="11"/>
      <c r="Q15" s="11"/>
    </row>
    <row r="16" spans="2:17" ht="16.5">
      <c r="B16" s="5" t="str">
        <f t="shared" si="0"/>
        <v>VAG</v>
      </c>
      <c r="C16" s="5" t="s">
        <v>53</v>
      </c>
      <c r="D16" s="5" t="s">
        <v>54</v>
      </c>
      <c r="E16" s="5" t="s">
        <v>55</v>
      </c>
      <c r="F16" s="9">
        <v>25812</v>
      </c>
      <c r="G16" s="5" t="s">
        <v>52</v>
      </c>
      <c r="H16" s="5">
        <f ca="1" t="shared" si="1"/>
        <v>47</v>
      </c>
      <c r="I16" s="10">
        <v>33576</v>
      </c>
      <c r="J16" s="5">
        <f ca="1" t="shared" si="2"/>
        <v>26</v>
      </c>
      <c r="K16" s="5" t="s">
        <v>3</v>
      </c>
      <c r="L16" s="5" t="str">
        <f t="shared" si="3"/>
        <v>MATUTINO</v>
      </c>
      <c r="M16" s="4">
        <v>60</v>
      </c>
      <c r="N16" s="5">
        <f t="shared" si="4"/>
        <v>12</v>
      </c>
      <c r="O16" s="11"/>
      <c r="P16" s="11"/>
      <c r="Q16" s="11"/>
    </row>
    <row r="17" spans="2:17" ht="16.5">
      <c r="B17" s="5" t="str">
        <f t="shared" si="0"/>
        <v>ODZ</v>
      </c>
      <c r="C17" s="5" t="s">
        <v>56</v>
      </c>
      <c r="D17" s="5" t="s">
        <v>57</v>
      </c>
      <c r="E17" s="5" t="s">
        <v>58</v>
      </c>
      <c r="F17" s="9">
        <v>23458</v>
      </c>
      <c r="G17" s="9" t="s">
        <v>31</v>
      </c>
      <c r="H17" s="5">
        <f ca="1" t="shared" si="1"/>
        <v>53</v>
      </c>
      <c r="I17" s="10">
        <v>35584</v>
      </c>
      <c r="J17" s="5">
        <f ca="1" t="shared" si="2"/>
        <v>20</v>
      </c>
      <c r="K17" s="5" t="s">
        <v>7</v>
      </c>
      <c r="L17" s="5" t="str">
        <f t="shared" si="3"/>
        <v>NOCTURNO</v>
      </c>
      <c r="M17" s="4">
        <v>51</v>
      </c>
      <c r="N17" s="5">
        <f t="shared" si="4"/>
        <v>3</v>
      </c>
      <c r="O17" s="11"/>
      <c r="P17" s="11"/>
      <c r="Q17" s="11"/>
    </row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allowBlank="1" showInputMessage="1" showErrorMessage="1" promptTitle="AYUDA" prompt="SOLO CAPTURA INFORMACION DE LA LISTA" errorTitle="AVISO" error="BURRO TE DIJE DE LA LISTA " sqref="G8:G17">
      <formula1>"GUADALAJARA"</formula1>
      <formula2>0</formula2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zoomScale="64" zoomScaleNormal="64" zoomScaleSheetLayoutView="10" workbookViewId="0" topLeftCell="A1">
      <selection activeCell="O4" sqref="O4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3.7109375" style="1" customWidth="1"/>
    <col min="4" max="4" width="11.421875" style="1" customWidth="1"/>
    <col min="5" max="5" width="13.00390625" style="1" customWidth="1"/>
    <col min="6" max="7" width="19.140625" style="1" customWidth="1"/>
    <col min="8" max="8" width="14.8515625" style="1" customWidth="1"/>
    <col min="9" max="9" width="14.421875" style="1" customWidth="1"/>
    <col min="10" max="10" width="15.140625" style="1" customWidth="1"/>
    <col min="11" max="11" width="14.8515625" style="1" customWidth="1"/>
    <col min="12" max="12" width="13.7109375" style="1" customWidth="1"/>
    <col min="13" max="13" width="13.140625" style="1" customWidth="1"/>
    <col min="14" max="14" width="16.28125" style="1" customWidth="1"/>
    <col min="15" max="15" width="15.8515625" style="1" customWidth="1"/>
    <col min="16" max="16" width="15.421875" style="1" customWidth="1"/>
    <col min="17" max="17" width="15.00390625" style="1" customWidth="1"/>
    <col min="18" max="16384" width="11.421875" style="1" customWidth="1"/>
  </cols>
  <sheetData>
    <row r="2" spans="2:13" ht="16.5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spans="2:13" ht="16.5">
      <c r="B3" s="4" t="s">
        <v>3</v>
      </c>
      <c r="C3" s="5" t="s">
        <v>4</v>
      </c>
      <c r="D3" s="5">
        <v>18</v>
      </c>
      <c r="F3" s="4">
        <v>48</v>
      </c>
      <c r="G3" s="4"/>
      <c r="I3" s="4" t="s">
        <v>3</v>
      </c>
      <c r="J3" s="6"/>
      <c r="L3" s="3"/>
      <c r="M3" s="3"/>
    </row>
    <row r="4" spans="2:13" ht="16.5">
      <c r="B4" s="4" t="s">
        <v>5</v>
      </c>
      <c r="C4" s="5" t="s">
        <v>6</v>
      </c>
      <c r="D4" s="5">
        <v>14</v>
      </c>
      <c r="I4" s="4" t="s">
        <v>5</v>
      </c>
      <c r="J4" s="6"/>
      <c r="L4" s="3"/>
      <c r="M4" s="3"/>
    </row>
    <row r="5" spans="2:13" ht="16.5">
      <c r="B5" s="4" t="s">
        <v>7</v>
      </c>
      <c r="C5" s="5" t="s">
        <v>8</v>
      </c>
      <c r="D5" s="5">
        <v>20</v>
      </c>
      <c r="I5" s="4" t="s">
        <v>7</v>
      </c>
      <c r="J5" s="6"/>
      <c r="L5" s="3"/>
      <c r="M5" s="3"/>
    </row>
    <row r="6" ht="11.25" customHeight="1"/>
    <row r="7" spans="2:18" ht="58.5" customHeight="1"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18</v>
      </c>
      <c r="M7" s="13" t="s">
        <v>19</v>
      </c>
      <c r="N7" s="13" t="s">
        <v>20</v>
      </c>
      <c r="O7" s="13" t="s">
        <v>21</v>
      </c>
      <c r="P7" s="13" t="s">
        <v>22</v>
      </c>
      <c r="Q7" s="13" t="s">
        <v>23</v>
      </c>
      <c r="R7" s="8"/>
    </row>
    <row r="8" spans="2:17" ht="16.5">
      <c r="B8" s="5">
        <f aca="true" t="shared" si="0" ref="B8:B17">CONCATENATE(LEFT(C8,1),LEFT(D8,1),LEFT(E8,1))</f>
        <v>0</v>
      </c>
      <c r="C8" s="5" t="s">
        <v>24</v>
      </c>
      <c r="D8" s="5" t="s">
        <v>25</v>
      </c>
      <c r="E8" s="5" t="s">
        <v>26</v>
      </c>
      <c r="F8" s="9">
        <v>27626</v>
      </c>
      <c r="G8" s="9" t="s">
        <v>27</v>
      </c>
      <c r="H8" s="5">
        <f aca="true" ca="1" t="shared" si="1" ref="H8:H17">YEAR(TODAY())-YEAR(F8)</f>
        <v>42</v>
      </c>
      <c r="I8" s="10">
        <v>35431</v>
      </c>
      <c r="J8" s="5">
        <f aca="true" ca="1" t="shared" si="2" ref="J8:J17">YEAR(TODAY())-YEAR(I8)</f>
        <v>20</v>
      </c>
      <c r="K8" s="5" t="s">
        <v>3</v>
      </c>
      <c r="L8" s="5">
        <f aca="true" t="shared" si="3" ref="L8:L17">IF(K8="A",C$3,IF(K8="B",C$4,C$5))</f>
        <v>0</v>
      </c>
      <c r="M8" s="4">
        <v>52</v>
      </c>
      <c r="N8" s="5">
        <f aca="true" t="shared" si="4" ref="N8:N17">IF(M8&gt;F$3,M8-F$3,0)</f>
        <v>4</v>
      </c>
      <c r="O8" s="11">
        <f aca="true" t="shared" si="5" ref="O8:O17">IF(K8="a",M8*D$3,IF(K8="b",M8*D$4,M8*D$5))</f>
        <v>936</v>
      </c>
      <c r="P8" s="11">
        <f aca="true" t="shared" si="6" ref="P8:P17">IF(K8="a",N8*D$3*2,IF(K8="b",N8*D$4*2,N8*D$5*2))</f>
        <v>144</v>
      </c>
      <c r="Q8" s="11">
        <f aca="true" t="shared" si="7" ref="Q8:Q17">O8+P8</f>
        <v>1080</v>
      </c>
    </row>
    <row r="9" spans="2:17" ht="16.5">
      <c r="B9" s="5">
        <f t="shared" si="0"/>
        <v>0</v>
      </c>
      <c r="C9" s="5" t="s">
        <v>28</v>
      </c>
      <c r="D9" s="5" t="s">
        <v>29</v>
      </c>
      <c r="E9" s="5" t="s">
        <v>30</v>
      </c>
      <c r="F9" s="9">
        <v>28257</v>
      </c>
      <c r="G9" s="9" t="s">
        <v>31</v>
      </c>
      <c r="H9" s="5">
        <f ca="1" t="shared" si="1"/>
        <v>40</v>
      </c>
      <c r="I9" s="10">
        <v>35555</v>
      </c>
      <c r="J9" s="5">
        <f ca="1" t="shared" si="2"/>
        <v>20</v>
      </c>
      <c r="K9" s="5" t="s">
        <v>7</v>
      </c>
      <c r="L9" s="5">
        <f t="shared" si="3"/>
        <v>0</v>
      </c>
      <c r="M9" s="4">
        <v>48</v>
      </c>
      <c r="N9" s="5">
        <f t="shared" si="4"/>
        <v>0</v>
      </c>
      <c r="O9" s="11">
        <f t="shared" si="5"/>
        <v>960</v>
      </c>
      <c r="P9" s="11">
        <f t="shared" si="6"/>
        <v>0</v>
      </c>
      <c r="Q9" s="11">
        <f t="shared" si="7"/>
        <v>960</v>
      </c>
    </row>
    <row r="10" spans="2:17" ht="16.5">
      <c r="B10" s="5">
        <f t="shared" si="0"/>
        <v>0</v>
      </c>
      <c r="C10" s="5" t="s">
        <v>32</v>
      </c>
      <c r="D10" s="5" t="s">
        <v>33</v>
      </c>
      <c r="E10" s="5" t="s">
        <v>34</v>
      </c>
      <c r="F10" s="9">
        <v>25702</v>
      </c>
      <c r="G10" s="9" t="s">
        <v>35</v>
      </c>
      <c r="H10" s="5">
        <f ca="1" t="shared" si="1"/>
        <v>47</v>
      </c>
      <c r="I10" s="10">
        <v>33666</v>
      </c>
      <c r="J10" s="5">
        <f ca="1" t="shared" si="2"/>
        <v>25</v>
      </c>
      <c r="K10" s="5" t="s">
        <v>5</v>
      </c>
      <c r="L10" s="5">
        <f t="shared" si="3"/>
        <v>0</v>
      </c>
      <c r="M10" s="4">
        <v>45</v>
      </c>
      <c r="N10" s="5">
        <f t="shared" si="4"/>
        <v>0</v>
      </c>
      <c r="O10" s="11">
        <f t="shared" si="5"/>
        <v>630</v>
      </c>
      <c r="P10" s="11">
        <f t="shared" si="6"/>
        <v>0</v>
      </c>
      <c r="Q10" s="11">
        <f t="shared" si="7"/>
        <v>630</v>
      </c>
    </row>
    <row r="11" spans="2:17" ht="16.5">
      <c r="B11" s="5">
        <f t="shared" si="0"/>
        <v>0</v>
      </c>
      <c r="C11" s="5" t="s">
        <v>36</v>
      </c>
      <c r="D11" s="5" t="s">
        <v>37</v>
      </c>
      <c r="E11" s="5" t="s">
        <v>38</v>
      </c>
      <c r="F11" s="9">
        <v>24961</v>
      </c>
      <c r="G11" s="5" t="s">
        <v>31</v>
      </c>
      <c r="H11" s="5">
        <f ca="1" t="shared" si="1"/>
        <v>49</v>
      </c>
      <c r="I11" s="10">
        <v>35189</v>
      </c>
      <c r="J11" s="5">
        <f ca="1" t="shared" si="2"/>
        <v>21</v>
      </c>
      <c r="K11" s="5" t="s">
        <v>5</v>
      </c>
      <c r="L11" s="5">
        <f t="shared" si="3"/>
        <v>0</v>
      </c>
      <c r="M11" s="4">
        <v>40</v>
      </c>
      <c r="N11" s="5">
        <f t="shared" si="4"/>
        <v>0</v>
      </c>
      <c r="O11" s="11">
        <f t="shared" si="5"/>
        <v>560</v>
      </c>
      <c r="P11" s="11">
        <f t="shared" si="6"/>
        <v>0</v>
      </c>
      <c r="Q11" s="11">
        <f t="shared" si="7"/>
        <v>560</v>
      </c>
    </row>
    <row r="12" spans="2:17" ht="16.5">
      <c r="B12" s="5">
        <f t="shared" si="0"/>
        <v>0</v>
      </c>
      <c r="C12" s="5" t="s">
        <v>39</v>
      </c>
      <c r="D12" s="5" t="s">
        <v>40</v>
      </c>
      <c r="E12" s="5" t="s">
        <v>41</v>
      </c>
      <c r="F12" s="12">
        <v>29422</v>
      </c>
      <c r="G12" s="5" t="s">
        <v>31</v>
      </c>
      <c r="H12" s="5">
        <f ca="1" t="shared" si="1"/>
        <v>37</v>
      </c>
      <c r="I12" s="10">
        <v>35190</v>
      </c>
      <c r="J12" s="5">
        <f ca="1" t="shared" si="2"/>
        <v>21</v>
      </c>
      <c r="K12" s="5" t="s">
        <v>3</v>
      </c>
      <c r="L12" s="5">
        <f t="shared" si="3"/>
        <v>0</v>
      </c>
      <c r="M12" s="4">
        <v>50</v>
      </c>
      <c r="N12" s="5">
        <f t="shared" si="4"/>
        <v>2</v>
      </c>
      <c r="O12" s="11">
        <f t="shared" si="5"/>
        <v>900</v>
      </c>
      <c r="P12" s="11">
        <f t="shared" si="6"/>
        <v>72</v>
      </c>
      <c r="Q12" s="11">
        <f t="shared" si="7"/>
        <v>972</v>
      </c>
    </row>
    <row r="13" spans="2:17" ht="16.5">
      <c r="B13" s="5">
        <f t="shared" si="0"/>
        <v>0</v>
      </c>
      <c r="C13" s="5" t="s">
        <v>42</v>
      </c>
      <c r="D13" s="5" t="s">
        <v>43</v>
      </c>
      <c r="E13" s="5" t="s">
        <v>44</v>
      </c>
      <c r="F13" s="9">
        <v>31220</v>
      </c>
      <c r="G13" s="5" t="s">
        <v>45</v>
      </c>
      <c r="H13" s="5">
        <f ca="1" t="shared" si="1"/>
        <v>32</v>
      </c>
      <c r="I13" s="10">
        <v>33056</v>
      </c>
      <c r="J13" s="5">
        <f ca="1" t="shared" si="2"/>
        <v>27</v>
      </c>
      <c r="K13" s="5" t="s">
        <v>7</v>
      </c>
      <c r="L13" s="5">
        <f t="shared" si="3"/>
        <v>0</v>
      </c>
      <c r="M13" s="4">
        <v>49</v>
      </c>
      <c r="N13" s="5">
        <f t="shared" si="4"/>
        <v>1</v>
      </c>
      <c r="O13" s="11">
        <f t="shared" si="5"/>
        <v>980</v>
      </c>
      <c r="P13" s="11">
        <f t="shared" si="6"/>
        <v>40</v>
      </c>
      <c r="Q13" s="11">
        <f t="shared" si="7"/>
        <v>1020</v>
      </c>
    </row>
    <row r="14" spans="2:17" ht="16.5">
      <c r="B14" s="5">
        <f t="shared" si="0"/>
        <v>0</v>
      </c>
      <c r="C14" s="5" t="s">
        <v>46</v>
      </c>
      <c r="D14" s="5" t="s">
        <v>47</v>
      </c>
      <c r="E14" s="5" t="s">
        <v>48</v>
      </c>
      <c r="F14" s="9">
        <v>25357</v>
      </c>
      <c r="G14" s="5" t="s">
        <v>27</v>
      </c>
      <c r="H14" s="5">
        <f ca="1" t="shared" si="1"/>
        <v>48</v>
      </c>
      <c r="I14" s="10">
        <v>31272</v>
      </c>
      <c r="J14" s="5">
        <f ca="1" t="shared" si="2"/>
        <v>32</v>
      </c>
      <c r="K14" s="5" t="s">
        <v>5</v>
      </c>
      <c r="L14" s="5">
        <f t="shared" si="3"/>
        <v>0</v>
      </c>
      <c r="M14" s="4">
        <v>54</v>
      </c>
      <c r="N14" s="5">
        <f t="shared" si="4"/>
        <v>6</v>
      </c>
      <c r="O14" s="11">
        <f t="shared" si="5"/>
        <v>756</v>
      </c>
      <c r="P14" s="11">
        <f t="shared" si="6"/>
        <v>168</v>
      </c>
      <c r="Q14" s="11">
        <f t="shared" si="7"/>
        <v>924</v>
      </c>
    </row>
    <row r="15" spans="2:17" ht="16.5">
      <c r="B15" s="5">
        <f t="shared" si="0"/>
        <v>0</v>
      </c>
      <c r="C15" s="5" t="s">
        <v>49</v>
      </c>
      <c r="D15" s="5" t="s">
        <v>50</v>
      </c>
      <c r="E15" s="5" t="s">
        <v>51</v>
      </c>
      <c r="F15" s="9">
        <v>28551</v>
      </c>
      <c r="G15" s="5" t="s">
        <v>52</v>
      </c>
      <c r="H15" s="5">
        <f ca="1" t="shared" si="1"/>
        <v>39</v>
      </c>
      <c r="I15" s="10">
        <v>33169</v>
      </c>
      <c r="J15" s="5">
        <f ca="1" t="shared" si="2"/>
        <v>27</v>
      </c>
      <c r="K15" s="5" t="s">
        <v>3</v>
      </c>
      <c r="L15" s="5">
        <f t="shared" si="3"/>
        <v>0</v>
      </c>
      <c r="M15" s="4">
        <v>48</v>
      </c>
      <c r="N15" s="5">
        <f t="shared" si="4"/>
        <v>0</v>
      </c>
      <c r="O15" s="11">
        <f t="shared" si="5"/>
        <v>864</v>
      </c>
      <c r="P15" s="11">
        <f t="shared" si="6"/>
        <v>0</v>
      </c>
      <c r="Q15" s="11">
        <f t="shared" si="7"/>
        <v>864</v>
      </c>
    </row>
    <row r="16" spans="2:17" ht="16.5">
      <c r="B16" s="5">
        <f t="shared" si="0"/>
        <v>0</v>
      </c>
      <c r="C16" s="5" t="s">
        <v>53</v>
      </c>
      <c r="D16" s="5" t="s">
        <v>54</v>
      </c>
      <c r="E16" s="5" t="s">
        <v>55</v>
      </c>
      <c r="F16" s="9">
        <v>25812</v>
      </c>
      <c r="G16" s="5" t="s">
        <v>52</v>
      </c>
      <c r="H16" s="5">
        <f ca="1" t="shared" si="1"/>
        <v>47</v>
      </c>
      <c r="I16" s="10">
        <v>33576</v>
      </c>
      <c r="J16" s="5">
        <f ca="1" t="shared" si="2"/>
        <v>26</v>
      </c>
      <c r="K16" s="5" t="s">
        <v>3</v>
      </c>
      <c r="L16" s="5">
        <f t="shared" si="3"/>
        <v>0</v>
      </c>
      <c r="M16" s="4">
        <v>60</v>
      </c>
      <c r="N16" s="5">
        <f t="shared" si="4"/>
        <v>12</v>
      </c>
      <c r="O16" s="11">
        <f t="shared" si="5"/>
        <v>1080</v>
      </c>
      <c r="P16" s="11">
        <f t="shared" si="6"/>
        <v>432</v>
      </c>
      <c r="Q16" s="11">
        <f t="shared" si="7"/>
        <v>1512</v>
      </c>
    </row>
    <row r="17" spans="2:17" ht="16.5">
      <c r="B17" s="5">
        <f t="shared" si="0"/>
        <v>0</v>
      </c>
      <c r="C17" s="5" t="s">
        <v>56</v>
      </c>
      <c r="D17" s="5" t="s">
        <v>57</v>
      </c>
      <c r="E17" s="5" t="s">
        <v>58</v>
      </c>
      <c r="F17" s="9">
        <v>23458</v>
      </c>
      <c r="G17" s="9" t="s">
        <v>31</v>
      </c>
      <c r="H17" s="5">
        <f ca="1" t="shared" si="1"/>
        <v>53</v>
      </c>
      <c r="I17" s="10">
        <v>35584</v>
      </c>
      <c r="J17" s="5">
        <f ca="1" t="shared" si="2"/>
        <v>20</v>
      </c>
      <c r="K17" s="5" t="s">
        <v>7</v>
      </c>
      <c r="L17" s="5">
        <f t="shared" si="3"/>
        <v>0</v>
      </c>
      <c r="M17" s="4">
        <v>51</v>
      </c>
      <c r="N17" s="5">
        <f t="shared" si="4"/>
        <v>3</v>
      </c>
      <c r="O17" s="11">
        <f t="shared" si="5"/>
        <v>1020</v>
      </c>
      <c r="P17" s="11">
        <f t="shared" si="6"/>
        <v>120</v>
      </c>
      <c r="Q17" s="11">
        <f t="shared" si="7"/>
        <v>1140</v>
      </c>
    </row>
  </sheetData>
  <sheetProtection selectLockedCells="1" selectUnlockedCells="1"/>
  <mergeCells count="4">
    <mergeCell ref="B2:D2"/>
    <mergeCell ref="F2:G2"/>
    <mergeCell ref="I2:J2"/>
    <mergeCell ref="F3:G3"/>
  </mergeCells>
  <dataValidations count="2">
    <dataValidation errorStyle="warning" type="list" allowBlank="1" showInputMessage="1" showErrorMessage="1" promptTitle="AYUDA" prompt="SOLO CAPTURA INFORMACION DE LA LISTA" errorTitle="AVISO" error="BURRO TE DIJE DE LA LISTA " sqref="G8:G17">
      <formula1>"GUADALAJARA"</formula1>
      <formula2>0</formula2>
    </dataValidation>
    <dataValidation type="date" operator="lessThanOrEqual" allowBlank="1" showErrorMessage="1" sqref="I8:I17">
      <formula1>36161</formula1>
    </dataValidation>
  </dataValidations>
  <printOptions/>
  <pageMargins left="0.75" right="0.75" top="1" bottom="1" header="0.5118055555555555" footer="0.5118055555555555"/>
  <pageSetup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GUADALAJARA</dc:creator>
  <cp:keywords/>
  <dc:description/>
  <cp:lastModifiedBy/>
  <cp:lastPrinted>2009-04-22T19:24:48Z</cp:lastPrinted>
  <dcterms:created xsi:type="dcterms:W3CDTF">2004-06-01T13:10:32Z</dcterms:created>
  <dcterms:modified xsi:type="dcterms:W3CDTF">2017-04-28T14:18:46Z</dcterms:modified>
  <cp:category/>
  <cp:version/>
  <cp:contentType/>
  <cp:contentStatus/>
  <cp:revision>5</cp:revision>
</cp:coreProperties>
</file>