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ABONERA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<sst xmlns="http://schemas.openxmlformats.org/spreadsheetml/2006/main" count="38" uniqueCount="31">
  <si>
    <t>NUMERO</t>
  </si>
  <si>
    <t>CLAVE</t>
  </si>
  <si>
    <t>NOMBRE</t>
  </si>
  <si>
    <t>APELLIDO</t>
  </si>
  <si>
    <t>FECHA NACIMIENTO</t>
  </si>
  <si>
    <t>EDAD</t>
  </si>
  <si>
    <t>FECHA INGRESO</t>
  </si>
  <si>
    <t>TURNO </t>
  </si>
  <si>
    <t>SUELDO</t>
  </si>
  <si>
    <t>ISR</t>
  </si>
  <si>
    <t>BONO No.1</t>
  </si>
  <si>
    <t>BONO No.2</t>
  </si>
  <si>
    <t>BONO No. 3</t>
  </si>
  <si>
    <t>BONO No. 4</t>
  </si>
  <si>
    <t>IMMS</t>
  </si>
  <si>
    <t>TOTAL </t>
  </si>
  <si>
    <t>JOSÉ</t>
  </si>
  <si>
    <t>PÉREZ</t>
  </si>
  <si>
    <t>MATUTINO</t>
  </si>
  <si>
    <t>NADA</t>
  </si>
  <si>
    <t>JULIO CESAR</t>
  </si>
  <si>
    <t>CHAVEZ</t>
  </si>
  <si>
    <t>VESPERTINO</t>
  </si>
  <si>
    <t>CARLOS</t>
  </si>
  <si>
    <t>CAMACHO</t>
  </si>
  <si>
    <t>OSCAR</t>
  </si>
  <si>
    <t>DIAZ</t>
  </si>
  <si>
    <t>ZOILA</t>
  </si>
  <si>
    <t>VACA</t>
  </si>
  <si>
    <t>XIMENA</t>
  </si>
  <si>
    <t>ALENCASTER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</si>
</sst>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 Narrow"/>
      <family val="2"/>
      <charset val="1"/>
    </font>
    <font>
      <sz val="12"/>
      <color rgb="FF000080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6E6FF"/>
        <bgColor rgb="FFE6E6E6"/>
      </patternFill>
    </fill>
    <fill>
      <patternFill patternType="solid">
        <fgColor rgb="FFE6E6E6"/>
        <bgColor rgb="FFE6E6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P11"/>
  <sheetViews>
    <sheetView windowProtection="false"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Q6" activeCellId="0" sqref="Q6"/>
    </sheetView>
  </sheetViews>
  <sheetFormatPr defaultRowHeight="17"/>
  <cols>
    <col collapsed="false" hidden="false" max="1" min="1" style="1" width="11.5204081632653"/>
    <col collapsed="false" hidden="false" max="2" min="2" style="1" width="13.6326530612245"/>
    <col collapsed="false" hidden="false" max="3" min="3" style="1" width="14.219387755102"/>
    <col collapsed="false" hidden="false" max="4" min="4" style="1" width="14.9234693877551"/>
    <col collapsed="false" hidden="false" max="5" min="5" style="1" width="13.1581632653061"/>
    <col collapsed="false" hidden="false" max="6" min="6" style="1" width="11.0510204081633"/>
    <col collapsed="false" hidden="false" max="7" min="7" style="1" width="11.5102040816327"/>
    <col collapsed="false" hidden="false" max="8" min="8" style="1" width="13.984693877551"/>
    <col collapsed="false" hidden="false" max="14" min="9" style="1" width="11.5204081632653"/>
    <col collapsed="false" hidden="false" max="15" min="15" style="1" width="13.3367346938776"/>
    <col collapsed="false" hidden="false" max="257" min="16" style="1" width="11.5204081632653"/>
    <col collapsed="false" hidden="false" max="1025" min="258" style="0" width="11.5204081632653"/>
  </cols>
  <sheetData>
    <row r="5" customFormat="false" ht="30.6" hidden="false" customHeight="true" outlineLevel="0" collapsed="false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4" t="s">
        <v>12</v>
      </c>
      <c r="N5" s="5" t="s">
        <v>13</v>
      </c>
      <c r="O5" s="5" t="s">
        <v>14</v>
      </c>
      <c r="P5" s="5" t="s">
        <v>15</v>
      </c>
    </row>
    <row r="6" customFormat="false" ht="17" hidden="false" customHeight="false" outlineLevel="0" collapsed="false">
      <c r="A6" s="6" t="n">
        <v>1</v>
      </c>
      <c r="B6" s="7" t="str">
        <f aca="false">CONCATENATE(A6,LEFT(C6,1),MIDB(D6,2,1))</f>
        <v>1JÉ</v>
      </c>
      <c r="C6" s="8" t="s">
        <v>16</v>
      </c>
      <c r="D6" s="8" t="s">
        <v>17</v>
      </c>
      <c r="E6" s="9" t="n">
        <v>35490</v>
      </c>
      <c r="F6" s="10" t="n">
        <f aca="true">YEAR(TODAY())-YEAR(E6)</f>
        <v>20</v>
      </c>
      <c r="G6" s="9" t="n">
        <v>40200</v>
      </c>
      <c r="H6" s="10" t="s">
        <v>18</v>
      </c>
      <c r="I6" s="11" t="n">
        <v>10000</v>
      </c>
      <c r="J6" s="11" t="n">
        <f aca="false">IF(I6&gt;=15000,I6*0.03,I6*0.01)</f>
        <v>100</v>
      </c>
      <c r="K6" s="11" t="n">
        <f aca="false">IF(LEFT(C6,1)="J",1000,500)</f>
        <v>1000</v>
      </c>
      <c r="L6" s="7" t="s">
        <v>19</v>
      </c>
      <c r="M6" s="7" t="n">
        <f aca="false">IF(L6="UN VIAJE",3000,0)</f>
        <v>0</v>
      </c>
      <c r="N6" s="11" t="n">
        <f aca="false">IF(H6="MATUTINO",0,500)</f>
        <v>0</v>
      </c>
      <c r="O6" s="11" t="n">
        <f aca="false">IF(I6&gt;=12000,0.03*I6,0.01*I6)</f>
        <v>100</v>
      </c>
      <c r="P6" s="11" t="n">
        <f aca="false">(I6-J6+K6)</f>
        <v>10900</v>
      </c>
    </row>
    <row r="7" customFormat="false" ht="17" hidden="false" customHeight="false" outlineLevel="0" collapsed="false">
      <c r="A7" s="6" t="n">
        <v>2</v>
      </c>
      <c r="B7" s="7" t="str">
        <f aca="false">CONCATENATE(A7,LEFT(C7,1),MIDB(D7,2,1))</f>
        <v>2JH</v>
      </c>
      <c r="C7" s="8" t="s">
        <v>20</v>
      </c>
      <c r="D7" s="8" t="s">
        <v>21</v>
      </c>
      <c r="E7" s="9" t="n">
        <v>35331</v>
      </c>
      <c r="F7" s="10" t="n">
        <f aca="true">YEAR(TODAY())-YEAR(E7)</f>
        <v>21</v>
      </c>
      <c r="G7" s="9" t="n">
        <v>41760</v>
      </c>
      <c r="H7" s="10" t="s">
        <v>22</v>
      </c>
      <c r="I7" s="11" t="n">
        <v>15000</v>
      </c>
      <c r="J7" s="11" t="n">
        <f aca="false">IF(I7&gt;=15000,I7*0.03,I7*0.01)</f>
        <v>450</v>
      </c>
      <c r="K7" s="11" t="n">
        <f aca="false">IF(LEFT(C7,1)="J",1000,500)</f>
        <v>1000</v>
      </c>
      <c r="L7" s="7" t="s">
        <v>19</v>
      </c>
      <c r="M7" s="7" t="n">
        <f aca="false">IF(L7="UN VIAJE",3000,0)</f>
        <v>0</v>
      </c>
      <c r="N7" s="11" t="n">
        <f aca="false">IF(H7="MATUTINO",0,500)</f>
        <v>500</v>
      </c>
      <c r="O7" s="11" t="n">
        <f aca="false">IF(I7&gt;=12000,0.03*I7,0.01*I7)</f>
        <v>450</v>
      </c>
      <c r="P7" s="11" t="n">
        <f aca="false">(I7-J7+K7)</f>
        <v>15550</v>
      </c>
    </row>
    <row r="8" customFormat="false" ht="17" hidden="false" customHeight="false" outlineLevel="0" collapsed="false">
      <c r="A8" s="6" t="n">
        <v>3</v>
      </c>
      <c r="B8" s="7" t="str">
        <f aca="false">CONCATENATE(A8,LEFT(C8,1),MIDB(D8,2,1))</f>
        <v>3CA</v>
      </c>
      <c r="C8" s="8" t="s">
        <v>23</v>
      </c>
      <c r="D8" s="8" t="s">
        <v>24</v>
      </c>
      <c r="E8" s="9" t="n">
        <v>31206</v>
      </c>
      <c r="F8" s="10" t="n">
        <f aca="true">YEAR(TODAY())-YEAR(E8)</f>
        <v>32</v>
      </c>
      <c r="G8" s="9" t="n">
        <v>41464</v>
      </c>
      <c r="H8" s="10" t="s">
        <v>18</v>
      </c>
      <c r="I8" s="11" t="n">
        <v>8000</v>
      </c>
      <c r="J8" s="11" t="n">
        <f aca="false">IF(I8&gt;=15000,I8*0.03,I8*0.01)</f>
        <v>80</v>
      </c>
      <c r="K8" s="11" t="n">
        <f aca="false">IF(LEFT(C8,1)="J",1000,500)</f>
        <v>500</v>
      </c>
      <c r="L8" s="7" t="s">
        <v>19</v>
      </c>
      <c r="M8" s="7" t="n">
        <f aca="false">IF(L8="UN VIAJE",3000,0)</f>
        <v>0</v>
      </c>
      <c r="N8" s="11" t="n">
        <f aca="false">IF(H8="MATUTINO",0,500)</f>
        <v>0</v>
      </c>
      <c r="O8" s="11" t="n">
        <f aca="false">IF(I8&gt;=12000,0.03*I8,0.01*I8)</f>
        <v>80</v>
      </c>
      <c r="P8" s="11" t="n">
        <f aca="false">(I8-J8+K8)</f>
        <v>8420</v>
      </c>
    </row>
    <row r="9" customFormat="false" ht="17" hidden="false" customHeight="false" outlineLevel="0" collapsed="false">
      <c r="A9" s="6" t="n">
        <v>4</v>
      </c>
      <c r="B9" s="7" t="str">
        <f aca="false">CONCATENATE(A9,LEFT(C9,1),MIDB(D9,2,1))</f>
        <v>4OI</v>
      </c>
      <c r="C9" s="8" t="s">
        <v>25</v>
      </c>
      <c r="D9" s="8" t="s">
        <v>26</v>
      </c>
      <c r="E9" s="9" t="n">
        <v>35554</v>
      </c>
      <c r="F9" s="10" t="n">
        <f aca="true">YEAR(TODAY())-YEAR(E9)</f>
        <v>20</v>
      </c>
      <c r="G9" s="9" t="n">
        <v>38477</v>
      </c>
      <c r="H9" s="10" t="s">
        <v>18</v>
      </c>
      <c r="I9" s="11" t="n">
        <v>15000</v>
      </c>
      <c r="J9" s="11" t="n">
        <f aca="false">IF(I9&gt;=15000,I9*0.03,I9*0.01)</f>
        <v>450</v>
      </c>
      <c r="K9" s="11" t="n">
        <f aca="false">IF(LEFT(C9,1)="J",1000,500)</f>
        <v>500</v>
      </c>
      <c r="L9" s="7" t="str">
        <f aca="false">IF(H9&gt;=10,"UN VIAJE","NADA")</f>
        <v>UN VIAJE</v>
      </c>
      <c r="M9" s="7" t="n">
        <f aca="false">IF(L9="UN VIAJE",3000,0)</f>
        <v>3000</v>
      </c>
      <c r="N9" s="11" t="n">
        <f aca="false">IF(H9="MATUTINO",0,500)</f>
        <v>0</v>
      </c>
      <c r="O9" s="11" t="n">
        <f aca="false">IF(I9&gt;=12000,0.03*I9,0.01*I9)</f>
        <v>450</v>
      </c>
      <c r="P9" s="11" t="n">
        <f aca="false">(I9-J9+K9)</f>
        <v>15050</v>
      </c>
    </row>
    <row r="10" customFormat="false" ht="17" hidden="false" customHeight="false" outlineLevel="0" collapsed="false">
      <c r="A10" s="6" t="n">
        <v>5</v>
      </c>
      <c r="B10" s="7" t="str">
        <f aca="false">CONCATENATE(A10,LEFT(C10,1),MIDB(D10,2,1))</f>
        <v>5ZA</v>
      </c>
      <c r="C10" s="8" t="s">
        <v>27</v>
      </c>
      <c r="D10" s="8" t="s">
        <v>28</v>
      </c>
      <c r="E10" s="9" t="n">
        <v>36314</v>
      </c>
      <c r="F10" s="10" t="n">
        <f aca="true">YEAR(TODAY())-YEAR(E10)</f>
        <v>18</v>
      </c>
      <c r="G10" s="9" t="n">
        <v>38874</v>
      </c>
      <c r="H10" s="10" t="s">
        <v>22</v>
      </c>
      <c r="I10" s="11" t="n">
        <v>18000</v>
      </c>
      <c r="J10" s="11" t="n">
        <f aca="false">IF(I10&gt;=15000,I10*0.03,I10*0.01)</f>
        <v>540</v>
      </c>
      <c r="K10" s="11" t="n">
        <f aca="false">IF(LEFT(C10,1)="J",1000,500)</f>
        <v>500</v>
      </c>
      <c r="L10" s="7" t="str">
        <f aca="false">IF(H10&gt;=10,"UN VIAJE","NADA")</f>
        <v>UN VIAJE</v>
      </c>
      <c r="M10" s="7" t="n">
        <f aca="false">IF(L10="UN VIAJE",3000,0)</f>
        <v>3000</v>
      </c>
      <c r="N10" s="11" t="n">
        <f aca="false">IF(H10="MATUTINO",0,500)</f>
        <v>500</v>
      </c>
      <c r="O10" s="11" t="n">
        <f aca="false">IF(I10&gt;=12000,0.03*I10,0.01*I10)</f>
        <v>540</v>
      </c>
      <c r="P10" s="11" t="n">
        <f aca="false">(I10-J10+K10)</f>
        <v>17960</v>
      </c>
    </row>
    <row r="11" customFormat="false" ht="17" hidden="false" customHeight="false" outlineLevel="0" collapsed="false">
      <c r="A11" s="6" t="n">
        <v>6</v>
      </c>
      <c r="B11" s="7" t="str">
        <f aca="false">CONCATENATE(A11,LEFT(C11,1),MIDB(D11,2,1))</f>
        <v>6XL</v>
      </c>
      <c r="C11" s="8" t="s">
        <v>29</v>
      </c>
      <c r="D11" s="8" t="s">
        <v>30</v>
      </c>
      <c r="E11" s="9" t="n">
        <v>34780</v>
      </c>
      <c r="F11" s="10" t="n">
        <f aca="true">YEAR(TODAY())-YEAR(E11)</f>
        <v>22</v>
      </c>
      <c r="G11" s="9" t="n">
        <v>41153</v>
      </c>
      <c r="H11" s="10" t="s">
        <v>22</v>
      </c>
      <c r="I11" s="11" t="n">
        <v>10000</v>
      </c>
      <c r="J11" s="11" t="n">
        <f aca="false">IF(I11&gt;=15000,I11*0.03,I11*0.01)</f>
        <v>100</v>
      </c>
      <c r="K11" s="11" t="n">
        <f aca="false">IF(LEFT(C11,1)="J",1000,500)</f>
        <v>500</v>
      </c>
      <c r="L11" s="7" t="s">
        <v>19</v>
      </c>
      <c r="M11" s="7" t="n">
        <f aca="false">IF(L11="UN VIAJE",3000,0)</f>
        <v>0</v>
      </c>
      <c r="N11" s="11" t="n">
        <f aca="false">IF(H11="MATUTINO",0,500)</f>
        <v>500</v>
      </c>
      <c r="O11" s="11" t="n">
        <f aca="false">IF(I11&gt;=12000,0.03*I11,0.01*I11)</f>
        <v>100</v>
      </c>
      <c r="P11" s="11" t="n">
        <f aca="false">(I11-J11+K11)</f>
        <v>10400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1300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2017-03-28T08:40:57Z</dcterms:created>
  <dc:language>es-MX</dc:language>
  <cp:lastModifiedBy>labh1 </cp:lastModifiedBy>
  <dcterms:modified xsi:type="dcterms:W3CDTF">2017-03-31T08:01:08Z</dcterms:modified>
  <cp:revision>7</cp:revision>
</cp:coreProperties>
</file>